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5" yWindow="6765" windowWidth="29040" windowHeight="5805"/>
  </bookViews>
  <sheets>
    <sheet name="стр.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стр.1!$A$1:$DA$32</definedName>
  </definedNames>
  <calcPr calcId="125725"/>
</workbook>
</file>

<file path=xl/calcChain.xml><?xml version="1.0" encoding="utf-8"?>
<calcChain xmlns="http://schemas.openxmlformats.org/spreadsheetml/2006/main">
  <c r="BV31" i="1"/>
  <c r="BV28"/>
  <c r="BV26"/>
  <c r="BV25"/>
  <c r="BV23"/>
  <c r="BV22"/>
  <c r="BV20"/>
  <c r="BV18"/>
  <c r="BV16"/>
  <c r="CI31"/>
  <c r="CH31"/>
  <c r="CG31" s="1"/>
  <c r="CF31" s="1"/>
  <c r="CE31" s="1"/>
  <c r="CD31" s="1"/>
  <c r="CC31" s="1"/>
  <c r="CB31" s="1"/>
  <c r="CA31" s="1"/>
  <c r="BZ31" s="1"/>
  <c r="BY31" s="1"/>
  <c r="BX31" s="1"/>
  <c r="BW31" s="1"/>
  <c r="BV27" l="1"/>
  <c r="BV29"/>
  <c r="BV19"/>
  <c r="BV15" l="1"/>
  <c r="BV21" l="1"/>
  <c r="BV14" s="1"/>
</calcChain>
</file>

<file path=xl/sharedStrings.xml><?xml version="1.0" encoding="utf-8"?>
<sst xmlns="http://schemas.openxmlformats.org/spreadsheetml/2006/main" count="69" uniqueCount="50">
  <si>
    <t>Показатель</t>
  </si>
  <si>
    <t>Ед.
изм.</t>
  </si>
  <si>
    <t>план *</t>
  </si>
  <si>
    <t>факт **</t>
  </si>
  <si>
    <t>Примечание ***</t>
  </si>
  <si>
    <t>I</t>
  </si>
  <si>
    <t>Необходимая валовая выручка на содержание (котловая)</t>
  </si>
  <si>
    <t>тыс. руб.</t>
  </si>
  <si>
    <t>1</t>
  </si>
  <si>
    <t>Необходимая валовая выручка на содержание (собственная)</t>
  </si>
  <si>
    <t>1.1</t>
  </si>
  <si>
    <t>1.1.1</t>
  </si>
  <si>
    <t>Материальные расходы, всего</t>
  </si>
  <si>
    <t>1.1.2</t>
  </si>
  <si>
    <t>1.1.1.1</t>
  </si>
  <si>
    <t>в том числе на ремонт</t>
  </si>
  <si>
    <t>1.1.1.2</t>
  </si>
  <si>
    <t>1.1.3</t>
  </si>
  <si>
    <t>арендная плата</t>
  </si>
  <si>
    <t>1.3</t>
  </si>
  <si>
    <t>II</t>
  </si>
  <si>
    <t>III</t>
  </si>
  <si>
    <t>Необходимая валовая выручка на оплату технологического расхода электроэнергии (котловая)</t>
  </si>
  <si>
    <t>Необходимая валовая выручка на оплату технологического расхода электроэнергии (собственная)</t>
  </si>
  <si>
    <t>к Приказу Федеральной</t>
  </si>
  <si>
    <t>службы по тарифам</t>
  </si>
  <si>
    <t>от 02.03.2011 № 56-э</t>
  </si>
  <si>
    <t>Приложение № 2</t>
  </si>
  <si>
    <t>Фонд оплаты труда</t>
  </si>
  <si>
    <t>Прочие подконтрольные расходы</t>
  </si>
  <si>
    <t>1.3.1</t>
  </si>
  <si>
    <t>1.3.2</t>
  </si>
  <si>
    <t>отчисления на социальные нужды</t>
  </si>
  <si>
    <t>1.3.3</t>
  </si>
  <si>
    <t>расходы на капитальные вложения</t>
  </si>
  <si>
    <t>1.3.4</t>
  </si>
  <si>
    <t>налог на прибыль</t>
  </si>
  <si>
    <t>1.3.5</t>
  </si>
  <si>
    <t>прочие налоги</t>
  </si>
  <si>
    <t>1.3.6</t>
  </si>
  <si>
    <t>недополученный по независящим причинам доход (+)/избыток средств, полученный в предыдущем периоде регулирования (-)</t>
  </si>
  <si>
    <t>1.3.7</t>
  </si>
  <si>
    <t>прочие неподконтрольные расходы</t>
  </si>
  <si>
    <t>IV</t>
  </si>
  <si>
    <t>№ п/п</t>
  </si>
  <si>
    <t>Подконтрольные расходы, всего,
в том числе:</t>
  </si>
  <si>
    <t>Неподконтрольные расходы, включенные в НВВ, всего,
в том числе:</t>
  </si>
  <si>
    <t>Справочно: расходы на ремонт, всего (п. 1.1.1.1 + п. 1.1.1.2)</t>
  </si>
  <si>
    <t>Информации о структуре и объемах затрат</t>
  </si>
  <si>
    <t>на оказание услуг по передаче электрической энергии ООО "Энергонефть Томск"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</si>
</sst>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43" fontId="2" fillId="0" borderId="0" xfId="1" applyFont="1"/>
    <xf numFmtId="43" fontId="4" fillId="0" borderId="0" xfId="1" applyFont="1"/>
    <xf numFmtId="43" fontId="3" fillId="0" borderId="0" xfId="1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justify" wrapText="1"/>
    </xf>
    <xf numFmtId="0" fontId="2" fillId="0" borderId="0" xfId="0" applyFont="1" applyAlignment="1">
      <alignment horizontal="justify" wrapText="1"/>
    </xf>
    <xf numFmtId="43" fontId="3" fillId="0" borderId="1" xfId="1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5/&#1055;&#1077;&#1088;&#1077;&#1076;&#1072;&#1095;&#1072;%20&#1101;&#1083;&#1077;&#1082;&#1090;&#1088;&#1086;&#1101;&#1085;&#1077;&#1088;&#1075;&#1080;&#1080;/&#1058;&#1086;&#1084;&#1089;&#1082;&#1072;&#1103;%20&#1086;&#1073;&#1083;&#1072;&#1089;&#1090;&#1100;/&#1057;&#1084;&#1077;&#1090;&#1099;/&#1057;&#1084;&#1077;&#1090;&#1072;%20&#1053;&#1042;&#1042;%20&#1087;&#1077;&#1088;&#1077;&#1076;&#1072;&#1095;&#1072;%20&#1058;&#1086;&#1084;&#1089;&#1082;_2015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2013/_&#1047;&#1040;&#1055;&#1056;&#1054;&#1057;&#1067;/&#1058;&#1056;&#1050;/&#1057;&#1074;&#1077;&#1076;&#1077;&#1085;&#1080;&#1103;%20&#1086;%20&#1089;&#1090;&#1088;&#1091;&#1082;&#1090;&#1091;&#1088;&#1077;%20&#1080;%20&#1086;&#1073;&#1098;&#1077;&#1084;&#1072;&#1093;%20&#1079;&#1072;&#1090;&#1088;&#1072;&#10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5/&#1055;&#1077;&#1088;&#1077;&#1076;&#1072;&#1095;&#1072;%20&#1101;&#1083;&#1077;&#1082;&#1090;&#1088;&#1086;&#1101;&#1085;&#1077;&#1088;&#1075;&#1080;&#1080;/&#1058;&#1102;&#1084;&#1077;&#1085;&#1089;&#1082;&#1072;&#1103;%20&#1086;&#1073;&#1083;&#1072;&#1089;&#1090;&#1100;/&#1057;&#1084;&#1077;&#1090;&#1099;/&#1055;&#1077;&#1088;&#1077;&#1076;&#1072;&#1095;&#1072;%20&#1058;&#1102;&#1084;&#1077;&#1085;&#1100;_&#1089;&#1084;&#1077;&#1090;&#1072;%20&#1085;&#1072;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2013/&#1060;&#1040;&#1050;&#1058;_2013/&#1060;&#1080;&#1085;.&#1088;&#1077;&#1079;.%20&#1087;&#1086;%20&#1042;&#1044;_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 "/>
      <sheetName val="Т.1.15."/>
      <sheetName val="6 к 1.15."/>
      <sheetName val="2013 утв."/>
      <sheetName val="2014утв"/>
      <sheetName val="Т.16"/>
      <sheetName val="расчет ставки"/>
      <sheetName val="1 к 1.15"/>
      <sheetName val="3 к 1.15"/>
      <sheetName val="7 к 1.15. смета ОХР"/>
      <sheetName val="9 к 1.15."/>
      <sheetName val="П1.17"/>
      <sheetName val="1 к 1.17."/>
      <sheetName val="2 к 1.17."/>
      <sheetName val="Расшиф к 1.21. Томск (передача)"/>
      <sheetName val="1.21."/>
      <sheetName val="8 к 1.15."/>
      <sheetName val="П2. к1.21."/>
      <sheetName val="П1. к 1.21."/>
      <sheetName val="т.2.1"/>
      <sheetName val="т.2.2"/>
      <sheetName val="КТПН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11 год"/>
      <sheetName val="Лист2"/>
      <sheetName val="Лист3"/>
    </sheetNames>
    <sheetDataSet>
      <sheetData sheetId="0">
        <row r="7">
          <cell r="D7">
            <v>51848.479999999996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токол"/>
      <sheetName val="смета НВВ"/>
      <sheetName val="без 26сч."/>
      <sheetName val="15 смета с расшифр.цеховых"/>
      <sheetName val="Расшиф к 1.21. Тюмень"/>
      <sheetName val="вспомогательное производство"/>
      <sheetName val="факт вспомогат.пр-во"/>
      <sheetName val="бу.факт 2013корр.сч."/>
      <sheetName val="свод бу"/>
      <sheetName val="Расшиф к 1.21. Томск (передача)"/>
    </sheetNames>
    <sheetDataSet>
      <sheetData sheetId="0"/>
      <sheetData sheetId="1">
        <row r="18">
          <cell r="I18">
            <v>480.84527000000003</v>
          </cell>
        </row>
        <row r="31">
          <cell r="I31">
            <v>4895.8622999999998</v>
          </cell>
        </row>
        <row r="32">
          <cell r="I32">
            <v>1383.6068</v>
          </cell>
        </row>
        <row r="56">
          <cell r="I56">
            <v>861.63483999999994</v>
          </cell>
        </row>
        <row r="66">
          <cell r="I66">
            <v>3.2224964512016512</v>
          </cell>
        </row>
        <row r="94">
          <cell r="I94">
            <v>75.241098352464618</v>
          </cell>
        </row>
        <row r="109">
          <cell r="I109">
            <v>9555.1309823559313</v>
          </cell>
        </row>
        <row r="110">
          <cell r="I110">
            <v>2323.7052348036664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-е полугодие"/>
    </sheetNames>
    <sheetDataSet>
      <sheetData sheetId="0">
        <row r="87">
          <cell r="G87">
            <v>1793.3827899999999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E37"/>
  <sheetViews>
    <sheetView tabSelected="1" view="pageBreakPreview" topLeftCell="A4" zoomScaleNormal="100" workbookViewId="0">
      <pane xSplit="59" ySplit="9" topLeftCell="BV13" activePane="bottomRight" state="frozen"/>
      <selection activeCell="A4" sqref="A4"/>
      <selection pane="topRight" activeCell="BH4" sqref="BH4"/>
      <selection pane="bottomLeft" activeCell="A13" sqref="A13"/>
      <selection pane="bottomRight" activeCell="HQ29" sqref="HQ29:HR29"/>
    </sheetView>
  </sheetViews>
  <sheetFormatPr defaultColWidth="0.85546875" defaultRowHeight="15" customHeight="1"/>
  <cols>
    <col min="1" max="59" width="0.85546875" style="2"/>
    <col min="60" max="69" width="0" style="2" hidden="1" customWidth="1"/>
    <col min="70" max="70" width="2.5703125" style="2" hidden="1" customWidth="1"/>
    <col min="71" max="72" width="0" style="2" hidden="1" customWidth="1"/>
    <col min="73" max="73" width="3" style="2" hidden="1" customWidth="1"/>
    <col min="74" max="85" width="0.85546875" style="2"/>
    <col min="86" max="86" width="3" style="2" customWidth="1"/>
    <col min="87" max="87" width="3.140625" style="2" customWidth="1"/>
    <col min="88" max="104" width="0" style="2" hidden="1" customWidth="1"/>
    <col min="105" max="105" width="1.5703125" style="2" hidden="1" customWidth="1"/>
    <col min="106" max="108" width="0.85546875" style="2"/>
    <col min="109" max="109" width="14.5703125" style="7" customWidth="1"/>
    <col min="110" max="16384" width="0.85546875" style="2"/>
  </cols>
  <sheetData>
    <row r="1" spans="1:109" s="1" customFormat="1" ht="12" customHeight="1">
      <c r="CE1" s="8" t="s">
        <v>27</v>
      </c>
      <c r="CF1" s="8"/>
      <c r="DE1" s="5"/>
    </row>
    <row r="2" spans="1:109" s="1" customFormat="1" ht="12" customHeight="1">
      <c r="CE2" s="8" t="s">
        <v>24</v>
      </c>
      <c r="CF2" s="8"/>
      <c r="DE2" s="5"/>
    </row>
    <row r="3" spans="1:109" s="1" customFormat="1" ht="12" customHeight="1">
      <c r="CE3" s="8" t="s">
        <v>25</v>
      </c>
      <c r="CF3" s="8"/>
      <c r="DE3" s="5"/>
    </row>
    <row r="4" spans="1:109" s="1" customFormat="1" ht="12" customHeight="1">
      <c r="CE4" s="8" t="s">
        <v>26</v>
      </c>
      <c r="CF4" s="8"/>
      <c r="DE4" s="5"/>
    </row>
    <row r="6" spans="1:109" s="4" customFormat="1" ht="14.25" customHeight="1">
      <c r="A6" s="17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E6" s="6"/>
    </row>
    <row r="7" spans="1:109" s="4" customFormat="1" ht="30.75" customHeight="1">
      <c r="A7" s="18" t="s">
        <v>49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E7" s="6"/>
    </row>
    <row r="8" spans="1:109" s="4" customFormat="1" ht="14.25" hidden="1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E8" s="6"/>
    </row>
    <row r="9" spans="1:109" s="4" customFormat="1" ht="14.25" hidden="1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E9" s="6"/>
    </row>
    <row r="10" spans="1:109" ht="6" customHeight="1"/>
    <row r="11" spans="1:109">
      <c r="A11" s="25" t="s">
        <v>44</v>
      </c>
      <c r="B11" s="26"/>
      <c r="C11" s="26"/>
      <c r="D11" s="26"/>
      <c r="E11" s="26"/>
      <c r="F11" s="26"/>
      <c r="G11" s="26"/>
      <c r="H11" s="27"/>
      <c r="I11" s="31" t="s">
        <v>0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7"/>
      <c r="AW11" s="25" t="s">
        <v>1</v>
      </c>
      <c r="AX11" s="26"/>
      <c r="AY11" s="26"/>
      <c r="AZ11" s="26"/>
      <c r="BA11" s="26"/>
      <c r="BB11" s="26"/>
      <c r="BC11" s="26"/>
      <c r="BD11" s="26"/>
      <c r="BE11" s="26"/>
      <c r="BF11" s="26"/>
      <c r="BG11" s="27"/>
      <c r="BH11" s="22">
        <v>2013</v>
      </c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4"/>
      <c r="CJ11" s="31" t="s">
        <v>4</v>
      </c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7"/>
    </row>
    <row r="12" spans="1:109">
      <c r="A12" s="28"/>
      <c r="B12" s="29"/>
      <c r="C12" s="29"/>
      <c r="D12" s="29"/>
      <c r="E12" s="29"/>
      <c r="F12" s="29"/>
      <c r="G12" s="29"/>
      <c r="H12" s="30"/>
      <c r="I12" s="28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30"/>
      <c r="AW12" s="28"/>
      <c r="AX12" s="29"/>
      <c r="AY12" s="29"/>
      <c r="AZ12" s="29"/>
      <c r="BA12" s="29"/>
      <c r="BB12" s="29"/>
      <c r="BC12" s="29"/>
      <c r="BD12" s="29"/>
      <c r="BE12" s="29"/>
      <c r="BF12" s="29"/>
      <c r="BG12" s="30"/>
      <c r="BH12" s="22" t="s">
        <v>2</v>
      </c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4"/>
      <c r="BV12" s="22" t="s">
        <v>3</v>
      </c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4"/>
      <c r="CJ12" s="28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30"/>
    </row>
    <row r="13" spans="1:109" ht="30" customHeight="1">
      <c r="A13" s="19" t="s">
        <v>5</v>
      </c>
      <c r="B13" s="20"/>
      <c r="C13" s="20"/>
      <c r="D13" s="20"/>
      <c r="E13" s="20"/>
      <c r="F13" s="20"/>
      <c r="G13" s="20"/>
      <c r="H13" s="21"/>
      <c r="I13" s="3"/>
      <c r="J13" s="15" t="s">
        <v>6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6"/>
      <c r="AW13" s="22" t="s">
        <v>7</v>
      </c>
      <c r="AX13" s="23"/>
      <c r="AY13" s="23"/>
      <c r="AZ13" s="23"/>
      <c r="BA13" s="23"/>
      <c r="BB13" s="23"/>
      <c r="BC13" s="23"/>
      <c r="BD13" s="23"/>
      <c r="BE13" s="23"/>
      <c r="BF13" s="23"/>
      <c r="BG13" s="24"/>
      <c r="BH13" s="22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4"/>
      <c r="BV13" s="22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4"/>
      <c r="CJ13" s="14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6"/>
    </row>
    <row r="14" spans="1:109" ht="30" customHeight="1">
      <c r="A14" s="19" t="s">
        <v>8</v>
      </c>
      <c r="B14" s="20"/>
      <c r="C14" s="20"/>
      <c r="D14" s="20"/>
      <c r="E14" s="20"/>
      <c r="F14" s="20"/>
      <c r="G14" s="20"/>
      <c r="H14" s="21"/>
      <c r="I14" s="3"/>
      <c r="J14" s="15" t="s">
        <v>9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6"/>
      <c r="AW14" s="22" t="s">
        <v>7</v>
      </c>
      <c r="AX14" s="23"/>
      <c r="AY14" s="23"/>
      <c r="AZ14" s="23"/>
      <c r="BA14" s="23"/>
      <c r="BB14" s="23"/>
      <c r="BC14" s="23"/>
      <c r="BD14" s="23"/>
      <c r="BE14" s="23"/>
      <c r="BF14" s="23"/>
      <c r="BG14" s="24"/>
      <c r="BH14" s="11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3"/>
      <c r="BV14" s="11">
        <f>BV15+BV21</f>
        <v>11878.836217159598</v>
      </c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3"/>
      <c r="CJ14" s="14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6"/>
    </row>
    <row r="15" spans="1:109" ht="30" customHeight="1">
      <c r="A15" s="19" t="s">
        <v>10</v>
      </c>
      <c r="B15" s="20"/>
      <c r="C15" s="20"/>
      <c r="D15" s="20"/>
      <c r="E15" s="20"/>
      <c r="F15" s="20"/>
      <c r="G15" s="20"/>
      <c r="H15" s="21"/>
      <c r="I15" s="3"/>
      <c r="J15" s="15" t="s">
        <v>45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6"/>
      <c r="AW15" s="22" t="s">
        <v>7</v>
      </c>
      <c r="AX15" s="23"/>
      <c r="AY15" s="23"/>
      <c r="AZ15" s="23"/>
      <c r="BA15" s="23"/>
      <c r="BB15" s="23"/>
      <c r="BC15" s="23"/>
      <c r="BD15" s="23"/>
      <c r="BE15" s="23"/>
      <c r="BF15" s="23"/>
      <c r="BG15" s="24"/>
      <c r="BH15" s="11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3"/>
      <c r="BV15" s="11">
        <f>BV16+BV18+BV20</f>
        <v>9555.1309823559313</v>
      </c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3"/>
      <c r="CJ15" s="14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6"/>
    </row>
    <row r="16" spans="1:109" ht="15" customHeight="1">
      <c r="A16" s="19" t="s">
        <v>11</v>
      </c>
      <c r="B16" s="20"/>
      <c r="C16" s="20"/>
      <c r="D16" s="20"/>
      <c r="E16" s="20"/>
      <c r="F16" s="20"/>
      <c r="G16" s="20"/>
      <c r="H16" s="21"/>
      <c r="I16" s="3"/>
      <c r="J16" s="15" t="s">
        <v>12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6"/>
      <c r="AW16" s="22" t="s">
        <v>7</v>
      </c>
      <c r="AX16" s="23"/>
      <c r="AY16" s="23"/>
      <c r="AZ16" s="23"/>
      <c r="BA16" s="23"/>
      <c r="BB16" s="23"/>
      <c r="BC16" s="23"/>
      <c r="BD16" s="23"/>
      <c r="BE16" s="23"/>
      <c r="BF16" s="23"/>
      <c r="BG16" s="24"/>
      <c r="BH16" s="11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3"/>
      <c r="BV16" s="11">
        <f>[3]протокол!$I$18</f>
        <v>480.84527000000003</v>
      </c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3"/>
      <c r="CJ16" s="14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6"/>
    </row>
    <row r="17" spans="1:105" ht="15" customHeight="1">
      <c r="A17" s="19" t="s">
        <v>14</v>
      </c>
      <c r="B17" s="20"/>
      <c r="C17" s="20"/>
      <c r="D17" s="20"/>
      <c r="E17" s="20"/>
      <c r="F17" s="20"/>
      <c r="G17" s="20"/>
      <c r="H17" s="21"/>
      <c r="I17" s="3"/>
      <c r="J17" s="15" t="s">
        <v>15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6"/>
      <c r="AW17" s="22" t="s">
        <v>7</v>
      </c>
      <c r="AX17" s="23"/>
      <c r="AY17" s="23"/>
      <c r="AZ17" s="23"/>
      <c r="BA17" s="23"/>
      <c r="BB17" s="23"/>
      <c r="BC17" s="23"/>
      <c r="BD17" s="23"/>
      <c r="BE17" s="23"/>
      <c r="BF17" s="23"/>
      <c r="BG17" s="24"/>
      <c r="BH17" s="11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3"/>
      <c r="BV17" s="11">
        <v>0</v>
      </c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3"/>
      <c r="CJ17" s="14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6"/>
    </row>
    <row r="18" spans="1:105">
      <c r="A18" s="19" t="s">
        <v>13</v>
      </c>
      <c r="B18" s="20"/>
      <c r="C18" s="20"/>
      <c r="D18" s="20"/>
      <c r="E18" s="20"/>
      <c r="F18" s="20"/>
      <c r="G18" s="20"/>
      <c r="H18" s="21"/>
      <c r="I18" s="3"/>
      <c r="J18" s="15" t="s">
        <v>28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6"/>
      <c r="AW18" s="22" t="s">
        <v>7</v>
      </c>
      <c r="AX18" s="23"/>
      <c r="AY18" s="23"/>
      <c r="AZ18" s="23"/>
      <c r="BA18" s="23"/>
      <c r="BB18" s="23"/>
      <c r="BC18" s="23"/>
      <c r="BD18" s="23"/>
      <c r="BE18" s="23"/>
      <c r="BF18" s="23"/>
      <c r="BG18" s="24"/>
      <c r="BH18" s="11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3"/>
      <c r="BV18" s="11">
        <f>[3]протокол!$I$31</f>
        <v>4895.8622999999998</v>
      </c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3"/>
      <c r="CJ18" s="14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6"/>
    </row>
    <row r="19" spans="1:105" ht="15" customHeight="1">
      <c r="A19" s="19" t="s">
        <v>16</v>
      </c>
      <c r="B19" s="20"/>
      <c r="C19" s="20"/>
      <c r="D19" s="20"/>
      <c r="E19" s="20"/>
      <c r="F19" s="20"/>
      <c r="G19" s="20"/>
      <c r="H19" s="21"/>
      <c r="I19" s="3"/>
      <c r="J19" s="15" t="s">
        <v>15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6"/>
      <c r="AW19" s="22" t="s">
        <v>7</v>
      </c>
      <c r="AX19" s="23"/>
      <c r="AY19" s="23"/>
      <c r="AZ19" s="23"/>
      <c r="BA19" s="23"/>
      <c r="BB19" s="23"/>
      <c r="BC19" s="23"/>
      <c r="BD19" s="23"/>
      <c r="BE19" s="23"/>
      <c r="BF19" s="23"/>
      <c r="BG19" s="24"/>
      <c r="BH19" s="11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3"/>
      <c r="BV19" s="11">
        <f>'[2]2011 год'!R10</f>
        <v>0</v>
      </c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3"/>
      <c r="CJ19" s="14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6"/>
    </row>
    <row r="20" spans="1:105">
      <c r="A20" s="19" t="s">
        <v>17</v>
      </c>
      <c r="B20" s="20"/>
      <c r="C20" s="20"/>
      <c r="D20" s="20"/>
      <c r="E20" s="20"/>
      <c r="F20" s="20"/>
      <c r="G20" s="20"/>
      <c r="H20" s="21"/>
      <c r="I20" s="3"/>
      <c r="J20" s="15" t="s">
        <v>29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6"/>
      <c r="AW20" s="22" t="s">
        <v>7</v>
      </c>
      <c r="AX20" s="23"/>
      <c r="AY20" s="23"/>
      <c r="AZ20" s="23"/>
      <c r="BA20" s="23"/>
      <c r="BB20" s="23"/>
      <c r="BC20" s="23"/>
      <c r="BD20" s="23"/>
      <c r="BE20" s="23"/>
      <c r="BF20" s="23"/>
      <c r="BG20" s="24"/>
      <c r="BH20" s="11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3"/>
      <c r="BV20" s="11">
        <f>[3]протокол!$I$109-BV18-BV16</f>
        <v>4178.4234123559318</v>
      </c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3"/>
      <c r="CJ20" s="14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6"/>
    </row>
    <row r="21" spans="1:105" ht="45" customHeight="1">
      <c r="A21" s="19" t="s">
        <v>19</v>
      </c>
      <c r="B21" s="20"/>
      <c r="C21" s="20"/>
      <c r="D21" s="20"/>
      <c r="E21" s="20"/>
      <c r="F21" s="20"/>
      <c r="G21" s="20"/>
      <c r="H21" s="21"/>
      <c r="I21" s="3"/>
      <c r="J21" s="15" t="s">
        <v>46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6"/>
      <c r="AW21" s="22" t="s">
        <v>7</v>
      </c>
      <c r="AX21" s="23"/>
      <c r="AY21" s="23"/>
      <c r="AZ21" s="23"/>
      <c r="BA21" s="23"/>
      <c r="BB21" s="23"/>
      <c r="BC21" s="23"/>
      <c r="BD21" s="23"/>
      <c r="BE21" s="23"/>
      <c r="BF21" s="23"/>
      <c r="BG21" s="24"/>
      <c r="BH21" s="11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3"/>
      <c r="BV21" s="11">
        <f>BV22+BV23+BV25+BV26+BV27+BV28</f>
        <v>2323.7052348036664</v>
      </c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3"/>
      <c r="CJ21" s="14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6"/>
    </row>
    <row r="22" spans="1:105">
      <c r="A22" s="19" t="s">
        <v>30</v>
      </c>
      <c r="B22" s="20"/>
      <c r="C22" s="20"/>
      <c r="D22" s="20"/>
      <c r="E22" s="20"/>
      <c r="F22" s="20"/>
      <c r="G22" s="20"/>
      <c r="H22" s="21"/>
      <c r="I22" s="3"/>
      <c r="J22" s="15" t="s">
        <v>18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6"/>
      <c r="AW22" s="22" t="s">
        <v>7</v>
      </c>
      <c r="AX22" s="23"/>
      <c r="AY22" s="23"/>
      <c r="AZ22" s="23"/>
      <c r="BA22" s="23"/>
      <c r="BB22" s="23"/>
      <c r="BC22" s="23"/>
      <c r="BD22" s="23"/>
      <c r="BE22" s="23"/>
      <c r="BF22" s="23"/>
      <c r="BG22" s="24"/>
      <c r="BH22" s="11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3"/>
      <c r="BV22" s="11">
        <f>[3]протокол!$I$56</f>
        <v>861.63483999999994</v>
      </c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3"/>
      <c r="CJ22" s="14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6"/>
    </row>
    <row r="23" spans="1:105" ht="15" customHeight="1">
      <c r="A23" s="19" t="s">
        <v>31</v>
      </c>
      <c r="B23" s="20"/>
      <c r="C23" s="20"/>
      <c r="D23" s="20"/>
      <c r="E23" s="20"/>
      <c r="F23" s="20"/>
      <c r="G23" s="20"/>
      <c r="H23" s="21"/>
      <c r="I23" s="3"/>
      <c r="J23" s="15" t="s">
        <v>32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6"/>
      <c r="AW23" s="22" t="s">
        <v>7</v>
      </c>
      <c r="AX23" s="23"/>
      <c r="AY23" s="23"/>
      <c r="AZ23" s="23"/>
      <c r="BA23" s="23"/>
      <c r="BB23" s="23"/>
      <c r="BC23" s="23"/>
      <c r="BD23" s="23"/>
      <c r="BE23" s="23"/>
      <c r="BF23" s="23"/>
      <c r="BG23" s="24"/>
      <c r="BH23" s="11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3"/>
      <c r="BV23" s="11">
        <f>[3]протокол!$I$32</f>
        <v>1383.6068</v>
      </c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3"/>
      <c r="CJ23" s="14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6"/>
    </row>
    <row r="24" spans="1:105" ht="15" customHeight="1">
      <c r="A24" s="19" t="s">
        <v>33</v>
      </c>
      <c r="B24" s="20"/>
      <c r="C24" s="20"/>
      <c r="D24" s="20"/>
      <c r="E24" s="20"/>
      <c r="F24" s="20"/>
      <c r="G24" s="20"/>
      <c r="H24" s="21"/>
      <c r="I24" s="3"/>
      <c r="J24" s="15" t="s">
        <v>34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6"/>
      <c r="AW24" s="22" t="s">
        <v>7</v>
      </c>
      <c r="AX24" s="23"/>
      <c r="AY24" s="23"/>
      <c r="AZ24" s="23"/>
      <c r="BA24" s="23"/>
      <c r="BB24" s="23"/>
      <c r="BC24" s="23"/>
      <c r="BD24" s="23"/>
      <c r="BE24" s="23"/>
      <c r="BF24" s="23"/>
      <c r="BG24" s="24"/>
      <c r="BH24" s="11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3"/>
      <c r="BV24" s="11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3"/>
      <c r="CJ24" s="14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6"/>
    </row>
    <row r="25" spans="1:105" ht="15" customHeight="1">
      <c r="A25" s="19" t="s">
        <v>35</v>
      </c>
      <c r="B25" s="20"/>
      <c r="C25" s="20"/>
      <c r="D25" s="20"/>
      <c r="E25" s="20"/>
      <c r="F25" s="20"/>
      <c r="G25" s="20"/>
      <c r="H25" s="21"/>
      <c r="I25" s="3"/>
      <c r="J25" s="15" t="s">
        <v>36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6"/>
      <c r="AW25" s="22" t="s">
        <v>7</v>
      </c>
      <c r="AX25" s="23"/>
      <c r="AY25" s="23"/>
      <c r="AZ25" s="23"/>
      <c r="BA25" s="23"/>
      <c r="BB25" s="23"/>
      <c r="BC25" s="23"/>
      <c r="BD25" s="23"/>
      <c r="BE25" s="23"/>
      <c r="BF25" s="23"/>
      <c r="BG25" s="24"/>
      <c r="BH25" s="11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3"/>
      <c r="BV25" s="11">
        <f>[3]протокол!$I$94</f>
        <v>75.241098352464618</v>
      </c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3"/>
      <c r="CJ25" s="14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6"/>
    </row>
    <row r="26" spans="1:105" ht="15" customHeight="1">
      <c r="A26" s="19" t="s">
        <v>37</v>
      </c>
      <c r="B26" s="20"/>
      <c r="C26" s="20"/>
      <c r="D26" s="20"/>
      <c r="E26" s="20"/>
      <c r="F26" s="20"/>
      <c r="G26" s="20"/>
      <c r="H26" s="21"/>
      <c r="I26" s="3"/>
      <c r="J26" s="15" t="s">
        <v>38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6"/>
      <c r="AW26" s="22" t="s">
        <v>7</v>
      </c>
      <c r="AX26" s="23"/>
      <c r="AY26" s="23"/>
      <c r="AZ26" s="23"/>
      <c r="BA26" s="23"/>
      <c r="BB26" s="23"/>
      <c r="BC26" s="23"/>
      <c r="BD26" s="23"/>
      <c r="BE26" s="23"/>
      <c r="BF26" s="23"/>
      <c r="BG26" s="24"/>
      <c r="BH26" s="11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3"/>
      <c r="BV26" s="11">
        <f>[3]протокол!$I$66</f>
        <v>3.2224964512016512</v>
      </c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3"/>
      <c r="CJ26" s="14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6"/>
    </row>
    <row r="27" spans="1:105" ht="59.25" customHeight="1">
      <c r="A27" s="19" t="s">
        <v>39</v>
      </c>
      <c r="B27" s="20"/>
      <c r="C27" s="20"/>
      <c r="D27" s="20"/>
      <c r="E27" s="20"/>
      <c r="F27" s="20"/>
      <c r="G27" s="20"/>
      <c r="H27" s="21"/>
      <c r="I27" s="3"/>
      <c r="J27" s="15" t="s">
        <v>40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6"/>
      <c r="AW27" s="22" t="s">
        <v>7</v>
      </c>
      <c r="AX27" s="23"/>
      <c r="AY27" s="23"/>
      <c r="AZ27" s="23"/>
      <c r="BA27" s="23"/>
      <c r="BB27" s="23"/>
      <c r="BC27" s="23"/>
      <c r="BD27" s="23"/>
      <c r="BE27" s="23"/>
      <c r="BF27" s="23"/>
      <c r="BG27" s="24"/>
      <c r="BH27" s="11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3"/>
      <c r="BV27" s="11">
        <f>'[1]2013 утв.'!I46</f>
        <v>0</v>
      </c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3"/>
      <c r="CJ27" s="14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6"/>
    </row>
    <row r="28" spans="1:105">
      <c r="A28" s="19" t="s">
        <v>41</v>
      </c>
      <c r="B28" s="20"/>
      <c r="C28" s="20"/>
      <c r="D28" s="20"/>
      <c r="E28" s="20"/>
      <c r="F28" s="20"/>
      <c r="G28" s="20"/>
      <c r="H28" s="21"/>
      <c r="I28" s="3"/>
      <c r="J28" s="15" t="s">
        <v>42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6"/>
      <c r="AW28" s="22" t="s">
        <v>7</v>
      </c>
      <c r="AX28" s="23"/>
      <c r="AY28" s="23"/>
      <c r="AZ28" s="23"/>
      <c r="BA28" s="23"/>
      <c r="BB28" s="23"/>
      <c r="BC28" s="23"/>
      <c r="BD28" s="23"/>
      <c r="BE28" s="23"/>
      <c r="BF28" s="23"/>
      <c r="BG28" s="24"/>
      <c r="BH28" s="11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3"/>
      <c r="BV28" s="11">
        <f>[3]протокол!$I$110-BV26-BV25-BV23-BV22</f>
        <v>0</v>
      </c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3"/>
      <c r="CJ28" s="14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6"/>
    </row>
    <row r="29" spans="1:105" ht="30" customHeight="1">
      <c r="A29" s="19" t="s">
        <v>20</v>
      </c>
      <c r="B29" s="20"/>
      <c r="C29" s="20"/>
      <c r="D29" s="20"/>
      <c r="E29" s="20"/>
      <c r="F29" s="20"/>
      <c r="G29" s="20"/>
      <c r="H29" s="21"/>
      <c r="I29" s="3"/>
      <c r="J29" s="15" t="s">
        <v>47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6"/>
      <c r="AW29" s="22" t="s">
        <v>7</v>
      </c>
      <c r="AX29" s="23"/>
      <c r="AY29" s="23"/>
      <c r="AZ29" s="23"/>
      <c r="BA29" s="23"/>
      <c r="BB29" s="23"/>
      <c r="BC29" s="23"/>
      <c r="BD29" s="23"/>
      <c r="BE29" s="23"/>
      <c r="BF29" s="23"/>
      <c r="BG29" s="24"/>
      <c r="BH29" s="11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3"/>
      <c r="BV29" s="11">
        <f>BV17</f>
        <v>0</v>
      </c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3"/>
      <c r="CJ29" s="14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6"/>
    </row>
    <row r="30" spans="1:105" ht="45" customHeight="1">
      <c r="A30" s="19" t="s">
        <v>21</v>
      </c>
      <c r="B30" s="20"/>
      <c r="C30" s="20"/>
      <c r="D30" s="20"/>
      <c r="E30" s="20"/>
      <c r="F30" s="20"/>
      <c r="G30" s="20"/>
      <c r="H30" s="21"/>
      <c r="I30" s="3"/>
      <c r="J30" s="15" t="s">
        <v>22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6"/>
      <c r="AW30" s="22" t="s">
        <v>7</v>
      </c>
      <c r="AX30" s="23"/>
      <c r="AY30" s="23"/>
      <c r="AZ30" s="23"/>
      <c r="BA30" s="23"/>
      <c r="BB30" s="23"/>
      <c r="BC30" s="23"/>
      <c r="BD30" s="23"/>
      <c r="BE30" s="23"/>
      <c r="BF30" s="23"/>
      <c r="BG30" s="24"/>
      <c r="BH30" s="11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3"/>
      <c r="BV30" s="11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3"/>
      <c r="CJ30" s="14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6"/>
    </row>
    <row r="31" spans="1:105" ht="45" customHeight="1">
      <c r="A31" s="19" t="s">
        <v>43</v>
      </c>
      <c r="B31" s="20"/>
      <c r="C31" s="20"/>
      <c r="D31" s="20"/>
      <c r="E31" s="20"/>
      <c r="F31" s="20"/>
      <c r="G31" s="20"/>
      <c r="H31" s="21"/>
      <c r="I31" s="3"/>
      <c r="J31" s="15" t="s">
        <v>23</v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6"/>
      <c r="AW31" s="22" t="s">
        <v>7</v>
      </c>
      <c r="AX31" s="23"/>
      <c r="AY31" s="23"/>
      <c r="AZ31" s="23"/>
      <c r="BA31" s="23"/>
      <c r="BB31" s="23"/>
      <c r="BC31" s="23"/>
      <c r="BD31" s="23"/>
      <c r="BE31" s="23"/>
      <c r="BF31" s="23"/>
      <c r="BG31" s="24"/>
      <c r="BH31" s="11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3"/>
      <c r="BV31" s="11">
        <f>[4]Свод!$G$87</f>
        <v>1793.3827899999999</v>
      </c>
      <c r="BW31" s="12">
        <f t="shared" ref="BW31:CI31" si="0">SUM(BX31:CI31)</f>
        <v>0</v>
      </c>
      <c r="BX31" s="12">
        <f t="shared" si="0"/>
        <v>0</v>
      </c>
      <c r="BY31" s="12">
        <f t="shared" si="0"/>
        <v>0</v>
      </c>
      <c r="BZ31" s="12">
        <f t="shared" si="0"/>
        <v>0</v>
      </c>
      <c r="CA31" s="12">
        <f t="shared" si="0"/>
        <v>0</v>
      </c>
      <c r="CB31" s="12">
        <f t="shared" si="0"/>
        <v>0</v>
      </c>
      <c r="CC31" s="12">
        <f t="shared" si="0"/>
        <v>0</v>
      </c>
      <c r="CD31" s="12">
        <f t="shared" si="0"/>
        <v>0</v>
      </c>
      <c r="CE31" s="12">
        <f t="shared" si="0"/>
        <v>0</v>
      </c>
      <c r="CF31" s="12">
        <f t="shared" si="0"/>
        <v>0</v>
      </c>
      <c r="CG31" s="12">
        <f t="shared" si="0"/>
        <v>0</v>
      </c>
      <c r="CH31" s="12">
        <f t="shared" si="0"/>
        <v>0</v>
      </c>
      <c r="CI31" s="13">
        <f t="shared" si="0"/>
        <v>0</v>
      </c>
      <c r="CJ31" s="14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6"/>
    </row>
    <row r="32" spans="1:105" ht="9.9499999999999993" customHeight="1"/>
    <row r="33" spans="1:109" s="1" customFormat="1" ht="12.75">
      <c r="DE33" s="5"/>
    </row>
    <row r="34" spans="1:109" s="1" customFormat="1" ht="63" customHeight="1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E34" s="5"/>
    </row>
    <row r="35" spans="1:109" s="1" customFormat="1" ht="25.5" customHeight="1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E35" s="5"/>
    </row>
    <row r="36" spans="1:109" s="1" customFormat="1" ht="25.5" customHeight="1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E36" s="5"/>
    </row>
    <row r="37" spans="1:109" ht="3" customHeight="1"/>
  </sheetData>
  <mergeCells count="128">
    <mergeCell ref="A8:DA8"/>
    <mergeCell ref="A23:H23"/>
    <mergeCell ref="A24:H24"/>
    <mergeCell ref="A25:H25"/>
    <mergeCell ref="A11:H12"/>
    <mergeCell ref="I11:AV12"/>
    <mergeCell ref="AW11:BG12"/>
    <mergeCell ref="A13:H13"/>
    <mergeCell ref="AW13:BG13"/>
    <mergeCell ref="BH12:BU12"/>
    <mergeCell ref="BV12:CI12"/>
    <mergeCell ref="CJ11:DA12"/>
    <mergeCell ref="J13:AV13"/>
    <mergeCell ref="BV13:CI13"/>
    <mergeCell ref="CJ13:DA13"/>
    <mergeCell ref="BH13:BU13"/>
    <mergeCell ref="BH11:CI11"/>
    <mergeCell ref="CJ15:DA15"/>
    <mergeCell ref="A14:H14"/>
    <mergeCell ref="J14:AV14"/>
    <mergeCell ref="AW14:BG14"/>
    <mergeCell ref="AW15:BG15"/>
    <mergeCell ref="BH14:BU14"/>
    <mergeCell ref="BV14:CI14"/>
    <mergeCell ref="CJ14:DA14"/>
    <mergeCell ref="BV16:CI16"/>
    <mergeCell ref="CJ16:DA16"/>
    <mergeCell ref="A15:H15"/>
    <mergeCell ref="J15:AV15"/>
    <mergeCell ref="A16:H16"/>
    <mergeCell ref="J16:AV16"/>
    <mergeCell ref="AW16:BG16"/>
    <mergeCell ref="BH16:BU16"/>
    <mergeCell ref="BH15:BU15"/>
    <mergeCell ref="BV15:CI15"/>
    <mergeCell ref="CJ17:DA17"/>
    <mergeCell ref="BV18:CI18"/>
    <mergeCell ref="CJ18:DA18"/>
    <mergeCell ref="BV19:CI19"/>
    <mergeCell ref="CJ19:DA19"/>
    <mergeCell ref="BV20:CI20"/>
    <mergeCell ref="CJ20:DA20"/>
    <mergeCell ref="A19:H19"/>
    <mergeCell ref="J19:AV19"/>
    <mergeCell ref="A20:H20"/>
    <mergeCell ref="J20:AV20"/>
    <mergeCell ref="AW20:BG20"/>
    <mergeCell ref="BH20:BU20"/>
    <mergeCell ref="AW19:BG19"/>
    <mergeCell ref="BH19:BU19"/>
    <mergeCell ref="A18:H18"/>
    <mergeCell ref="J18:AV18"/>
    <mergeCell ref="AW18:BG18"/>
    <mergeCell ref="BH18:BU18"/>
    <mergeCell ref="A17:H17"/>
    <mergeCell ref="J17:AV17"/>
    <mergeCell ref="AW17:BG17"/>
    <mergeCell ref="BH17:BU17"/>
    <mergeCell ref="BV17:CI17"/>
    <mergeCell ref="A22:H22"/>
    <mergeCell ref="J22:AV22"/>
    <mergeCell ref="AW22:BG22"/>
    <mergeCell ref="BH22:BU22"/>
    <mergeCell ref="A21:H21"/>
    <mergeCell ref="J21:AV21"/>
    <mergeCell ref="AW21:BG21"/>
    <mergeCell ref="BH21:BU21"/>
    <mergeCell ref="AW23:BG23"/>
    <mergeCell ref="BH23:BU23"/>
    <mergeCell ref="BV21:CI21"/>
    <mergeCell ref="CJ21:DA21"/>
    <mergeCell ref="BV22:CI22"/>
    <mergeCell ref="CJ22:DA22"/>
    <mergeCell ref="BV23:CI23"/>
    <mergeCell ref="CJ23:DA23"/>
    <mergeCell ref="CJ24:DA24"/>
    <mergeCell ref="J23:AV23"/>
    <mergeCell ref="J25:AV25"/>
    <mergeCell ref="AW25:BG25"/>
    <mergeCell ref="BH25:BU25"/>
    <mergeCell ref="CJ25:DA25"/>
    <mergeCell ref="J24:AV24"/>
    <mergeCell ref="AW24:BG24"/>
    <mergeCell ref="BH24:BU24"/>
    <mergeCell ref="BV24:CI24"/>
    <mergeCell ref="A28:H28"/>
    <mergeCell ref="A26:H26"/>
    <mergeCell ref="J26:AV26"/>
    <mergeCell ref="AW26:BG26"/>
    <mergeCell ref="A27:H27"/>
    <mergeCell ref="AW27:BG27"/>
    <mergeCell ref="J28:AV28"/>
    <mergeCell ref="AW28:BG28"/>
    <mergeCell ref="J27:AV27"/>
    <mergeCell ref="BV27:CI27"/>
    <mergeCell ref="CJ27:DA27"/>
    <mergeCell ref="BH26:BU26"/>
    <mergeCell ref="J30:AV30"/>
    <mergeCell ref="AW30:BG30"/>
    <mergeCell ref="BH30:BU30"/>
    <mergeCell ref="BV30:CI30"/>
    <mergeCell ref="BV28:CI28"/>
    <mergeCell ref="CJ28:DA28"/>
    <mergeCell ref="BH28:BU28"/>
    <mergeCell ref="A34:DA34"/>
    <mergeCell ref="A35:DA35"/>
    <mergeCell ref="A36:DA36"/>
    <mergeCell ref="BV31:CI31"/>
    <mergeCell ref="CJ31:DA31"/>
    <mergeCell ref="A6:DA6"/>
    <mergeCell ref="A7:DA7"/>
    <mergeCell ref="A9:DA9"/>
    <mergeCell ref="A31:H31"/>
    <mergeCell ref="J31:AV31"/>
    <mergeCell ref="AW31:BG31"/>
    <mergeCell ref="BH31:BU31"/>
    <mergeCell ref="BV29:CI29"/>
    <mergeCell ref="CJ29:DA29"/>
    <mergeCell ref="A30:H30"/>
    <mergeCell ref="CJ30:DA30"/>
    <mergeCell ref="A29:H29"/>
    <mergeCell ref="J29:AV29"/>
    <mergeCell ref="AW29:BG29"/>
    <mergeCell ref="BH29:BU29"/>
    <mergeCell ref="BH27:BU27"/>
    <mergeCell ref="BV25:CI25"/>
    <mergeCell ref="BV26:CI26"/>
    <mergeCell ref="CJ26:DA26"/>
  </mergeCells>
  <pageMargins left="0.78740157480314965" right="0.51181102362204722" top="0.59055118110236227" bottom="0.39370078740157483" header="0.19685039370078741" footer="0.19685039370078741"/>
  <pageSetup paperSize="9" scale="9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lvovana</cp:lastModifiedBy>
  <cp:lastPrinted>2011-04-14T08:08:30Z</cp:lastPrinted>
  <dcterms:created xsi:type="dcterms:W3CDTF">2010-05-19T10:50:44Z</dcterms:created>
  <dcterms:modified xsi:type="dcterms:W3CDTF">2014-03-30T06:48:57Z</dcterms:modified>
</cp:coreProperties>
</file>